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ch-Mind_KM\Desktop\"/>
    </mc:Choice>
  </mc:AlternateContent>
  <xr:revisionPtr revIDLastSave="0" documentId="13_ncr:1_{0DA70299-93FC-4573-9E37-EF2AC297815D}" xr6:coauthVersionLast="47" xr6:coauthVersionMax="47" xr10:uidLastSave="{00000000-0000-0000-0000-000000000000}"/>
  <bookViews>
    <workbookView xWindow="-108" yWindow="-108" windowWidth="23256" windowHeight="12456" xr2:uid="{D186DC6A-6694-44B0-A6A8-9C02749183D6}"/>
  </bookViews>
  <sheets>
    <sheet name="視野計算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1" l="1"/>
  <c r="E23" i="1"/>
  <c r="F23" i="1"/>
  <c r="G23" i="1"/>
  <c r="H23" i="1"/>
  <c r="H22" i="1" s="1"/>
  <c r="I23" i="1"/>
  <c r="J23" i="1"/>
  <c r="J22" i="1" s="1"/>
  <c r="K23" i="1"/>
  <c r="L23" i="1"/>
  <c r="M23" i="1"/>
  <c r="N23" i="1"/>
  <c r="N22" i="1" s="1"/>
  <c r="O23" i="1"/>
  <c r="O22" i="1" s="1"/>
  <c r="P23" i="1"/>
  <c r="P22" i="1" s="1"/>
  <c r="D24" i="1"/>
  <c r="D22" i="1" s="1"/>
  <c r="E24" i="1"/>
  <c r="E22" i="1" s="1"/>
  <c r="F24" i="1"/>
  <c r="F22" i="1" s="1"/>
  <c r="G24" i="1"/>
  <c r="H24" i="1"/>
  <c r="I24" i="1"/>
  <c r="J24" i="1"/>
  <c r="K24" i="1"/>
  <c r="L24" i="1"/>
  <c r="M24" i="1"/>
  <c r="N24" i="1"/>
  <c r="O24" i="1"/>
  <c r="P24" i="1"/>
  <c r="C24" i="1"/>
  <c r="C23" i="1"/>
  <c r="G22" i="1"/>
  <c r="M22" i="1"/>
  <c r="D20" i="1"/>
  <c r="E20" i="1"/>
  <c r="F20" i="1"/>
  <c r="G20" i="1"/>
  <c r="I20" i="1"/>
  <c r="J20" i="1"/>
  <c r="K20" i="1"/>
  <c r="L20" i="1"/>
  <c r="M20" i="1"/>
  <c r="N20" i="1"/>
  <c r="O20" i="1"/>
  <c r="P20" i="1"/>
  <c r="C20" i="1"/>
  <c r="G13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C13" i="1"/>
  <c r="P13" i="1"/>
  <c r="O13" i="1"/>
  <c r="N13" i="1"/>
  <c r="M13" i="1"/>
  <c r="L13" i="1"/>
  <c r="K13" i="1"/>
  <c r="J13" i="1"/>
  <c r="I13" i="1"/>
  <c r="H13" i="1"/>
  <c r="H20" i="1" s="1"/>
  <c r="F13" i="1"/>
  <c r="E13" i="1"/>
  <c r="D13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L22" i="1" l="1"/>
  <c r="K22" i="1"/>
  <c r="C22" i="1"/>
  <c r="I22" i="1"/>
</calcChain>
</file>

<file path=xl/sharedStrings.xml><?xml version="1.0" encoding="utf-8"?>
<sst xmlns="http://schemas.openxmlformats.org/spreadsheetml/2006/main" count="45" uniqueCount="34">
  <si>
    <t>NANO</t>
  </si>
  <si>
    <t>PRO XS</t>
  </si>
  <si>
    <t>UHP-140</t>
  </si>
  <si>
    <t>PRO S</t>
  </si>
  <si>
    <t>PRO M</t>
  </si>
  <si>
    <t>LSR L</t>
  </si>
  <si>
    <t>Deep</t>
  </si>
  <si>
    <t>DEEP</t>
  </si>
  <si>
    <t>ワーキングディスタンス</t>
    <phoneticPr fontId="2"/>
  </si>
  <si>
    <t>Laser L</t>
    <phoneticPr fontId="2"/>
  </si>
  <si>
    <t>Laser L 
Enhanced
-12MP</t>
    <phoneticPr fontId="2"/>
  </si>
  <si>
    <t>箱の寸法</t>
    <rPh sb="0" eb="1">
      <t>ハコ</t>
    </rPh>
    <rPh sb="2" eb="4">
      <t>スンポウ</t>
    </rPh>
    <phoneticPr fontId="2"/>
  </si>
  <si>
    <t>Z</t>
    <phoneticPr fontId="2"/>
  </si>
  <si>
    <t>Y</t>
    <phoneticPr fontId="2"/>
  </si>
  <si>
    <t>X</t>
    <phoneticPr fontId="2"/>
  </si>
  <si>
    <t>箱の上面におけるカメラの視野範囲</t>
    <rPh sb="0" eb="1">
      <t>ハコ</t>
    </rPh>
    <rPh sb="2" eb="4">
      <t>ジョウメン</t>
    </rPh>
    <rPh sb="12" eb="14">
      <t>シヤ</t>
    </rPh>
    <rPh sb="14" eb="16">
      <t>ハンイ</t>
    </rPh>
    <phoneticPr fontId="2"/>
  </si>
  <si>
    <t>最小</t>
    <rPh sb="0" eb="2">
      <t>サイショウ</t>
    </rPh>
    <phoneticPr fontId="2"/>
  </si>
  <si>
    <t>最大</t>
    <rPh sb="0" eb="2">
      <t>サイダイ</t>
    </rPh>
    <phoneticPr fontId="2"/>
  </si>
  <si>
    <t>結果</t>
    <rPh sb="0" eb="2">
      <t>ケッカ</t>
    </rPh>
    <phoneticPr fontId="2"/>
  </si>
  <si>
    <t>箱の底面が視野範囲内か？</t>
    <rPh sb="0" eb="1">
      <t>ハコ</t>
    </rPh>
    <rPh sb="2" eb="3">
      <t>ソコ</t>
    </rPh>
    <rPh sb="3" eb="4">
      <t>メン</t>
    </rPh>
    <rPh sb="5" eb="7">
      <t>シヤ</t>
    </rPh>
    <rPh sb="7" eb="9">
      <t>ハンイ</t>
    </rPh>
    <rPh sb="9" eb="10">
      <t>ナイ</t>
    </rPh>
    <phoneticPr fontId="2"/>
  </si>
  <si>
    <t>箱の上面が視野範囲内か？</t>
    <rPh sb="0" eb="1">
      <t>ハコ</t>
    </rPh>
    <rPh sb="2" eb="4">
      <t>ジョウメン</t>
    </rPh>
    <rPh sb="5" eb="7">
      <t>シヤ</t>
    </rPh>
    <rPh sb="7" eb="9">
      <t>ハンイ</t>
    </rPh>
    <rPh sb="9" eb="10">
      <t>ナイ</t>
    </rPh>
    <phoneticPr fontId="2"/>
  </si>
  <si>
    <t>(mm)</t>
    <phoneticPr fontId="2"/>
  </si>
  <si>
    <t>視野X</t>
    <rPh sb="0" eb="2">
      <t>シヤ</t>
    </rPh>
    <phoneticPr fontId="2"/>
  </si>
  <si>
    <t>視野Y</t>
    <rPh sb="0" eb="2">
      <t>シヤ</t>
    </rPh>
    <phoneticPr fontId="2"/>
  </si>
  <si>
    <t>遠端視野</t>
    <rPh sb="0" eb="2">
      <t>エンタン</t>
    </rPh>
    <rPh sb="2" eb="4">
      <t>シヤ</t>
    </rPh>
    <phoneticPr fontId="2"/>
  </si>
  <si>
    <t>近端視野</t>
    <rPh sb="0" eb="2">
      <t>キンタン</t>
    </rPh>
    <rPh sb="2" eb="4">
      <t>シヤ</t>
    </rPh>
    <phoneticPr fontId="2"/>
  </si>
  <si>
    <t>推奨ワーキングディスタンス</t>
    <phoneticPr fontId="2"/>
  </si>
  <si>
    <r>
      <t>カメラからの距離</t>
    </r>
    <r>
      <rPr>
        <b/>
        <sz val="10"/>
        <color rgb="FF0070C0"/>
        <rFont val="游ゴシック"/>
        <family val="3"/>
        <charset val="128"/>
        <scheme val="minor"/>
      </rPr>
      <t>＊</t>
    </r>
    <rPh sb="6" eb="8">
      <t>キョリ</t>
    </rPh>
    <phoneticPr fontId="2"/>
  </si>
  <si>
    <t>＊箱の底面までの距離を入力してください</t>
    <rPh sb="1" eb="2">
      <t>ハコ</t>
    </rPh>
    <rPh sb="3" eb="4">
      <t>ソコ</t>
    </rPh>
    <rPh sb="4" eb="5">
      <t>メン</t>
    </rPh>
    <rPh sb="8" eb="10">
      <t>キョリ</t>
    </rPh>
    <rPh sb="11" eb="13">
      <t>ニュウリョク</t>
    </rPh>
    <phoneticPr fontId="2"/>
  </si>
  <si>
    <t>欄にワーキングディスタンス内の値/箱の寸法を入力してください</t>
    <rPh sb="0" eb="1">
      <t>ラン</t>
    </rPh>
    <rPh sb="13" eb="14">
      <t>ナイ</t>
    </rPh>
    <rPh sb="15" eb="16">
      <t>アタイ</t>
    </rPh>
    <rPh sb="17" eb="18">
      <t>ハコ</t>
    </rPh>
    <rPh sb="19" eb="21">
      <t>スンポウ</t>
    </rPh>
    <rPh sb="22" eb="24">
      <t>ニュウリョク</t>
    </rPh>
    <phoneticPr fontId="2"/>
  </si>
  <si>
    <t>LOG S</t>
    <phoneticPr fontId="2"/>
  </si>
  <si>
    <t>LOG M</t>
    <phoneticPr fontId="2"/>
  </si>
  <si>
    <t>PRO S
Enhanced</t>
    <phoneticPr fontId="2"/>
  </si>
  <si>
    <t>PRO M
Enhanced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</si>
</sst>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rgb="FF333333"/>
      <name val="游ゴシック"/>
      <family val="3"/>
      <charset val="128"/>
      <scheme val="minor"/>
    </font>
    <font>
      <b/>
      <sz val="10"/>
      <color theme="0"/>
      <name val="游ゴシック"/>
      <family val="3"/>
      <charset val="128"/>
      <scheme val="minor"/>
    </font>
    <font>
      <b/>
      <sz val="10"/>
      <color rgb="FF333333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10"/>
      <color rgb="FF0070C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6" fillId="3" borderId="2" xfId="0" applyFont="1" applyFill="1" applyBorder="1" applyAlignment="1" applyProtection="1">
      <alignment horizontal="center" vertical="center"/>
      <protection locked="0"/>
    </xf>
    <xf numFmtId="38" fontId="8" fillId="5" borderId="2" xfId="1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3" borderId="1" xfId="0" applyFont="1" applyFill="1" applyBorder="1">
      <alignment vertical="center"/>
    </xf>
    <xf numFmtId="0" fontId="3" fillId="0" borderId="0" xfId="0" applyFont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38" fontId="8" fillId="5" borderId="4" xfId="1" applyFont="1" applyFill="1" applyBorder="1" applyAlignment="1" applyProtection="1">
      <alignment horizontal="center" vertical="center"/>
    </xf>
    <xf numFmtId="38" fontId="8" fillId="5" borderId="5" xfId="1" applyFont="1" applyFill="1" applyBorder="1" applyAlignment="1" applyProtection="1">
      <alignment horizontal="center" vertical="center"/>
    </xf>
    <xf numFmtId="38" fontId="8" fillId="5" borderId="6" xfId="1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right" vertical="center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838DD-F47B-45CA-A69A-09BDF75E667F}">
  <dimension ref="A1:P25"/>
  <sheetViews>
    <sheetView showGridLines="0" tabSelected="1" zoomScale="70" zoomScaleNormal="70" workbookViewId="0"/>
  </sheetViews>
  <sheetFormatPr defaultColWidth="8.69921875" defaultRowHeight="16.2" x14ac:dyDescent="0.45"/>
  <cols>
    <col min="1" max="1" width="30.59765625" style="1" customWidth="1"/>
    <col min="2" max="2" width="9.3984375" style="1" customWidth="1"/>
    <col min="3" max="16" width="10.69921875" style="1" customWidth="1"/>
    <col min="17" max="16384" width="8.69921875" style="1"/>
  </cols>
  <sheetData>
    <row r="1" spans="1:16" ht="19.95" customHeight="1" x14ac:dyDescent="0.45"/>
    <row r="2" spans="1:16" x14ac:dyDescent="0.45">
      <c r="A2" s="6"/>
      <c r="B2" s="6"/>
      <c r="C2" s="6"/>
      <c r="D2" s="6"/>
      <c r="E2" s="6"/>
      <c r="F2" s="6"/>
      <c r="G2" s="6"/>
      <c r="H2" s="6"/>
      <c r="I2" s="6"/>
      <c r="J2" s="6"/>
      <c r="K2" s="8"/>
      <c r="L2" s="9" t="s">
        <v>29</v>
      </c>
      <c r="M2" s="6"/>
      <c r="N2" s="6"/>
      <c r="O2" s="6"/>
      <c r="P2" s="6"/>
    </row>
    <row r="3" spans="1:16" ht="8.4" customHeight="1" x14ac:dyDescent="0.4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2" customFormat="1" ht="49.95" customHeight="1" x14ac:dyDescent="0.45">
      <c r="A4" s="7"/>
      <c r="B4" s="7"/>
      <c r="C4" s="10" t="s">
        <v>0</v>
      </c>
      <c r="D4" s="10" t="s">
        <v>1</v>
      </c>
      <c r="E4" s="10" t="s">
        <v>2</v>
      </c>
      <c r="F4" s="11" t="s">
        <v>32</v>
      </c>
      <c r="G4" s="11" t="s">
        <v>33</v>
      </c>
      <c r="H4" s="10" t="s">
        <v>3</v>
      </c>
      <c r="I4" s="10" t="s">
        <v>4</v>
      </c>
      <c r="J4" s="10" t="s">
        <v>9</v>
      </c>
      <c r="K4" s="11" t="s">
        <v>10</v>
      </c>
      <c r="L4" s="10" t="s">
        <v>5</v>
      </c>
      <c r="M4" s="10" t="s">
        <v>30</v>
      </c>
      <c r="N4" s="10" t="s">
        <v>31</v>
      </c>
      <c r="O4" s="10" t="s">
        <v>6</v>
      </c>
      <c r="P4" s="10" t="s">
        <v>7</v>
      </c>
    </row>
    <row r="5" spans="1:16" s="2" customFormat="1" ht="25.2" customHeight="1" x14ac:dyDescent="0.45">
      <c r="A5" s="3" t="s">
        <v>26</v>
      </c>
      <c r="B5" s="3"/>
      <c r="C5" s="12" t="str">
        <f>C10&amp;"-"&amp;C11</f>
        <v>300-600</v>
      </c>
      <c r="D5" s="12" t="str">
        <f t="shared" ref="D5:P5" si="0">D10&amp;"-"&amp;D11</f>
        <v>300-600</v>
      </c>
      <c r="E5" s="12" t="str">
        <f t="shared" si="0"/>
        <v>280-320</v>
      </c>
      <c r="F5" s="12" t="str">
        <f t="shared" si="0"/>
        <v>500-1000</v>
      </c>
      <c r="G5" s="12" t="str">
        <f t="shared" si="0"/>
        <v>800-2000</v>
      </c>
      <c r="H5" s="12" t="str">
        <f t="shared" si="0"/>
        <v>500-1000</v>
      </c>
      <c r="I5" s="12" t="str">
        <f t="shared" si="0"/>
        <v>1000-2000</v>
      </c>
      <c r="J5" s="12" t="str">
        <f t="shared" si="0"/>
        <v>1500-3000</v>
      </c>
      <c r="K5" s="12" t="str">
        <f t="shared" si="0"/>
        <v>1500-3000</v>
      </c>
      <c r="L5" s="12" t="str">
        <f t="shared" si="0"/>
        <v>1200-3000</v>
      </c>
      <c r="M5" s="12" t="str">
        <f t="shared" si="0"/>
        <v>500-1000</v>
      </c>
      <c r="N5" s="12" t="str">
        <f t="shared" si="0"/>
        <v>800-2000</v>
      </c>
      <c r="O5" s="12" t="str">
        <f t="shared" si="0"/>
        <v>1200-3500</v>
      </c>
      <c r="P5" s="12" t="str">
        <f t="shared" si="0"/>
        <v>1200-3500</v>
      </c>
    </row>
    <row r="6" spans="1:16" s="2" customFormat="1" ht="25.2" hidden="1" customHeight="1" x14ac:dyDescent="0.45">
      <c r="A6" s="3" t="s">
        <v>25</v>
      </c>
      <c r="B6" s="13" t="s">
        <v>14</v>
      </c>
      <c r="C6" s="14">
        <v>220</v>
      </c>
      <c r="D6" s="14">
        <v>220</v>
      </c>
      <c r="E6" s="14">
        <v>135</v>
      </c>
      <c r="F6" s="14">
        <v>350</v>
      </c>
      <c r="G6" s="14">
        <v>500</v>
      </c>
      <c r="H6" s="14">
        <v>370</v>
      </c>
      <c r="I6" s="14">
        <v>800</v>
      </c>
      <c r="J6" s="14">
        <v>1500</v>
      </c>
      <c r="K6" s="14">
        <v>1500</v>
      </c>
      <c r="L6" s="14">
        <v>1200</v>
      </c>
      <c r="M6" s="14">
        <v>360</v>
      </c>
      <c r="N6" s="14">
        <v>520</v>
      </c>
      <c r="O6" s="14">
        <v>970</v>
      </c>
      <c r="P6" s="14">
        <v>1200</v>
      </c>
    </row>
    <row r="7" spans="1:16" s="2" customFormat="1" ht="25.2" hidden="1" customHeight="1" x14ac:dyDescent="0.45">
      <c r="A7" s="3" t="s">
        <v>21</v>
      </c>
      <c r="B7" s="13" t="s">
        <v>13</v>
      </c>
      <c r="C7" s="14">
        <v>150</v>
      </c>
      <c r="D7" s="14">
        <v>160</v>
      </c>
      <c r="E7" s="14">
        <v>90</v>
      </c>
      <c r="F7" s="14">
        <v>220</v>
      </c>
      <c r="G7" s="14">
        <v>350</v>
      </c>
      <c r="H7" s="14">
        <v>240</v>
      </c>
      <c r="I7" s="14">
        <v>450</v>
      </c>
      <c r="J7" s="14">
        <v>1200</v>
      </c>
      <c r="K7" s="14">
        <v>1200</v>
      </c>
      <c r="L7" s="14">
        <v>1000</v>
      </c>
      <c r="M7" s="14">
        <v>250</v>
      </c>
      <c r="N7" s="14">
        <v>390</v>
      </c>
      <c r="O7" s="14">
        <v>1160</v>
      </c>
      <c r="P7" s="14">
        <v>1000</v>
      </c>
    </row>
    <row r="8" spans="1:16" s="2" customFormat="1" ht="25.2" hidden="1" customHeight="1" x14ac:dyDescent="0.45">
      <c r="A8" s="3" t="s">
        <v>24</v>
      </c>
      <c r="B8" s="13" t="s">
        <v>14</v>
      </c>
      <c r="C8" s="14">
        <v>440</v>
      </c>
      <c r="D8" s="14">
        <v>430</v>
      </c>
      <c r="E8" s="14">
        <v>150</v>
      </c>
      <c r="F8" s="14">
        <v>690</v>
      </c>
      <c r="G8" s="14">
        <v>1360</v>
      </c>
      <c r="H8" s="14">
        <v>800</v>
      </c>
      <c r="I8" s="14">
        <v>1500</v>
      </c>
      <c r="J8" s="14">
        <v>3000</v>
      </c>
      <c r="K8" s="14">
        <v>3000</v>
      </c>
      <c r="L8" s="14">
        <v>3000</v>
      </c>
      <c r="M8" s="14">
        <v>710</v>
      </c>
      <c r="N8" s="14">
        <v>1410</v>
      </c>
      <c r="O8" s="14">
        <v>2830</v>
      </c>
      <c r="P8" s="14">
        <v>3500</v>
      </c>
    </row>
    <row r="9" spans="1:16" s="2" customFormat="1" hidden="1" x14ac:dyDescent="0.45">
      <c r="A9" s="3" t="s">
        <v>21</v>
      </c>
      <c r="B9" s="13" t="s">
        <v>13</v>
      </c>
      <c r="C9" s="14">
        <v>300</v>
      </c>
      <c r="D9" s="14">
        <v>320</v>
      </c>
      <c r="E9" s="14">
        <v>100</v>
      </c>
      <c r="F9" s="14">
        <v>430</v>
      </c>
      <c r="G9" s="14">
        <v>860</v>
      </c>
      <c r="H9" s="14">
        <v>450</v>
      </c>
      <c r="I9" s="14">
        <v>890</v>
      </c>
      <c r="J9" s="14">
        <v>2400</v>
      </c>
      <c r="K9" s="14">
        <v>2400</v>
      </c>
      <c r="L9" s="14">
        <v>2400</v>
      </c>
      <c r="M9" s="14">
        <v>490</v>
      </c>
      <c r="N9" s="14">
        <v>960</v>
      </c>
      <c r="O9" s="14">
        <v>3320</v>
      </c>
      <c r="P9" s="14">
        <v>2800</v>
      </c>
    </row>
    <row r="10" spans="1:16" s="2" customFormat="1" hidden="1" x14ac:dyDescent="0.45">
      <c r="A10" s="3" t="s">
        <v>8</v>
      </c>
      <c r="B10" s="3" t="s">
        <v>16</v>
      </c>
      <c r="C10" s="15">
        <v>300</v>
      </c>
      <c r="D10" s="15">
        <v>300</v>
      </c>
      <c r="E10" s="15">
        <v>280</v>
      </c>
      <c r="F10" s="15">
        <v>500</v>
      </c>
      <c r="G10" s="15">
        <v>800</v>
      </c>
      <c r="H10" s="15">
        <v>500</v>
      </c>
      <c r="I10" s="15">
        <v>1000</v>
      </c>
      <c r="J10" s="15">
        <v>1500</v>
      </c>
      <c r="K10" s="15">
        <v>1500</v>
      </c>
      <c r="L10" s="15">
        <v>1200</v>
      </c>
      <c r="M10" s="15">
        <v>500</v>
      </c>
      <c r="N10" s="15">
        <v>800</v>
      </c>
      <c r="O10" s="15">
        <v>1200</v>
      </c>
      <c r="P10" s="15">
        <v>1200</v>
      </c>
    </row>
    <row r="11" spans="1:16" s="7" customFormat="1" hidden="1" x14ac:dyDescent="0.45">
      <c r="B11" s="3" t="s">
        <v>17</v>
      </c>
      <c r="C11" s="15">
        <v>600</v>
      </c>
      <c r="D11" s="15">
        <v>600</v>
      </c>
      <c r="E11" s="15">
        <v>320</v>
      </c>
      <c r="F11" s="15">
        <v>1000</v>
      </c>
      <c r="G11" s="15">
        <v>2000</v>
      </c>
      <c r="H11" s="15">
        <v>1000</v>
      </c>
      <c r="I11" s="15">
        <v>2000</v>
      </c>
      <c r="J11" s="15">
        <v>3000</v>
      </c>
      <c r="K11" s="15">
        <v>3000</v>
      </c>
      <c r="L11" s="15">
        <v>3000</v>
      </c>
      <c r="M11" s="15">
        <v>1000</v>
      </c>
      <c r="N11" s="15">
        <v>2000</v>
      </c>
      <c r="O11" s="15">
        <v>3500</v>
      </c>
      <c r="P11" s="15">
        <v>3500</v>
      </c>
    </row>
    <row r="12" spans="1:16" s="2" customFormat="1" ht="25.2" customHeight="1" x14ac:dyDescent="0.45">
      <c r="A12" s="3" t="s">
        <v>27</v>
      </c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ht="25.2" customHeight="1" x14ac:dyDescent="0.45">
      <c r="A13" s="3" t="s">
        <v>21</v>
      </c>
      <c r="B13" s="3" t="s">
        <v>22</v>
      </c>
      <c r="C13" s="5">
        <f>IF(C12=0,0,C6+(C12-C10)*(C8-C6)/(C11-C10))</f>
        <v>0</v>
      </c>
      <c r="D13" s="5">
        <f t="shared" ref="D13:P13" si="1">IF(D12=0,0,D6+(D12-D10)*(D8-D6)/(D11-D10))</f>
        <v>0</v>
      </c>
      <c r="E13" s="5">
        <f t="shared" si="1"/>
        <v>0</v>
      </c>
      <c r="F13" s="5">
        <f t="shared" si="1"/>
        <v>0</v>
      </c>
      <c r="G13" s="5">
        <f t="shared" si="1"/>
        <v>0</v>
      </c>
      <c r="H13" s="5">
        <f t="shared" si="1"/>
        <v>0</v>
      </c>
      <c r="I13" s="5">
        <f t="shared" si="1"/>
        <v>0</v>
      </c>
      <c r="J13" s="5">
        <f t="shared" si="1"/>
        <v>0</v>
      </c>
      <c r="K13" s="5">
        <f t="shared" si="1"/>
        <v>0</v>
      </c>
      <c r="L13" s="5">
        <f t="shared" si="1"/>
        <v>0</v>
      </c>
      <c r="M13" s="5">
        <f t="shared" si="1"/>
        <v>0</v>
      </c>
      <c r="N13" s="5">
        <f t="shared" si="1"/>
        <v>0</v>
      </c>
      <c r="O13" s="5">
        <f t="shared" si="1"/>
        <v>0</v>
      </c>
      <c r="P13" s="5">
        <f t="shared" si="1"/>
        <v>0</v>
      </c>
    </row>
    <row r="14" spans="1:16" ht="25.2" customHeight="1" x14ac:dyDescent="0.45">
      <c r="B14" s="3" t="s">
        <v>23</v>
      </c>
      <c r="C14" s="16">
        <f>IF(C12=0,0,C7+(C12-C10)*(C9-C7)/(C11-C10))</f>
        <v>0</v>
      </c>
      <c r="D14" s="16">
        <f t="shared" ref="D14:P14" si="2">IF(D12=0,0,D7+(D12-D10)*(D9-D7)/(D11-D10))</f>
        <v>0</v>
      </c>
      <c r="E14" s="16">
        <f t="shared" si="2"/>
        <v>0</v>
      </c>
      <c r="F14" s="16">
        <f t="shared" si="2"/>
        <v>0</v>
      </c>
      <c r="G14" s="16">
        <f t="shared" si="2"/>
        <v>0</v>
      </c>
      <c r="H14" s="16">
        <f t="shared" si="2"/>
        <v>0</v>
      </c>
      <c r="I14" s="16">
        <f t="shared" si="2"/>
        <v>0</v>
      </c>
      <c r="J14" s="16">
        <f t="shared" si="2"/>
        <v>0</v>
      </c>
      <c r="K14" s="16">
        <f t="shared" si="2"/>
        <v>0</v>
      </c>
      <c r="L14" s="16">
        <f t="shared" si="2"/>
        <v>0</v>
      </c>
      <c r="M14" s="16">
        <f t="shared" si="2"/>
        <v>0</v>
      </c>
      <c r="N14" s="16">
        <f t="shared" si="2"/>
        <v>0</v>
      </c>
      <c r="O14" s="16">
        <f t="shared" si="2"/>
        <v>0</v>
      </c>
      <c r="P14" s="16">
        <f t="shared" si="2"/>
        <v>0</v>
      </c>
    </row>
    <row r="15" spans="1:16" ht="25.8" customHeight="1" x14ac:dyDescent="0.45"/>
    <row r="16" spans="1:16" ht="25.8" customHeight="1" x14ac:dyDescent="0.45">
      <c r="A16" s="3" t="s">
        <v>11</v>
      </c>
      <c r="B16" s="13" t="s">
        <v>14</v>
      </c>
      <c r="C16" s="20"/>
      <c r="E16" s="3"/>
      <c r="G16" s="3"/>
    </row>
    <row r="17" spans="1:16" ht="25.8" customHeight="1" x14ac:dyDescent="0.45">
      <c r="A17" s="3" t="s">
        <v>21</v>
      </c>
      <c r="B17" s="13" t="s">
        <v>13</v>
      </c>
      <c r="C17" s="21"/>
      <c r="E17" s="3"/>
      <c r="G17" s="3"/>
    </row>
    <row r="18" spans="1:16" ht="25.8" customHeight="1" x14ac:dyDescent="0.45">
      <c r="A18" s="3"/>
      <c r="B18" s="3" t="s">
        <v>12</v>
      </c>
      <c r="C18" s="22"/>
      <c r="E18" s="3"/>
      <c r="G18" s="3"/>
    </row>
    <row r="19" spans="1:16" ht="25.8" customHeight="1" x14ac:dyDescent="0.45"/>
    <row r="20" spans="1:16" ht="25.8" customHeight="1" x14ac:dyDescent="0.45">
      <c r="A20" s="3" t="s">
        <v>19</v>
      </c>
      <c r="B20" s="13" t="s">
        <v>18</v>
      </c>
      <c r="C20" s="17" t="str">
        <f>IF($C$16=0,"-",IF($C$17=0,"-",IF(C12=0,"-",IF(C13&lt;$C$16,IF(C14&lt;$C$17,"XY範囲外","X範囲外"),IF(C14&lt;$C$17,"Y範囲外","〇")))))</f>
        <v>-</v>
      </c>
      <c r="D20" s="17" t="str">
        <f t="shared" ref="D20:P20" si="3">IF($C$16=0,"-",IF($C$17=0,"-",IF(D12=0,"-",IF(D13&lt;$C$16,IF(D14&lt;$C$17,"XY範囲外","X範囲外"),IF(D14&lt;$C$17,"Y範囲外","〇")))))</f>
        <v>-</v>
      </c>
      <c r="E20" s="17" t="str">
        <f t="shared" si="3"/>
        <v>-</v>
      </c>
      <c r="F20" s="17" t="str">
        <f t="shared" si="3"/>
        <v>-</v>
      </c>
      <c r="G20" s="17" t="str">
        <f t="shared" si="3"/>
        <v>-</v>
      </c>
      <c r="H20" s="17" t="str">
        <f t="shared" si="3"/>
        <v>-</v>
      </c>
      <c r="I20" s="17" t="str">
        <f t="shared" si="3"/>
        <v>-</v>
      </c>
      <c r="J20" s="17" t="str">
        <f t="shared" si="3"/>
        <v>-</v>
      </c>
      <c r="K20" s="17" t="str">
        <f t="shared" si="3"/>
        <v>-</v>
      </c>
      <c r="L20" s="17" t="str">
        <f t="shared" si="3"/>
        <v>-</v>
      </c>
      <c r="M20" s="17" t="str">
        <f t="shared" si="3"/>
        <v>-</v>
      </c>
      <c r="N20" s="17" t="str">
        <f t="shared" si="3"/>
        <v>-</v>
      </c>
      <c r="O20" s="17" t="str">
        <f t="shared" si="3"/>
        <v>-</v>
      </c>
      <c r="P20" s="17" t="str">
        <f t="shared" si="3"/>
        <v>-</v>
      </c>
    </row>
    <row r="21" spans="1:16" ht="25.8" customHeight="1" x14ac:dyDescent="0.45"/>
    <row r="22" spans="1:16" ht="25.8" customHeight="1" x14ac:dyDescent="0.45">
      <c r="A22" s="3" t="s">
        <v>20</v>
      </c>
      <c r="B22" s="3" t="s">
        <v>18</v>
      </c>
      <c r="C22" s="18" t="str">
        <f>IF(C12=0,"-",IF($C$16=0,"-",IF($C$17=0,"-",IF($C$18="","-",IF(C23&lt;$C$16,IF(C24&lt;$C$17,"XY範囲外","X範囲外"),IF(C24&lt;$C$17,"Y範囲外","〇"))))))</f>
        <v>-</v>
      </c>
      <c r="D22" s="18" t="str">
        <f t="shared" ref="D22:P22" si="4">IF(D12=0,"-",IF($C$16=0,"-",IF($C$17=0,"-",IF($C$18="","-",IF(D23&lt;$C$16,IF(D24&lt;$C$17,"XY範囲外","X範囲外"),IF(D24&lt;$C$17,"Y範囲外","〇"))))))</f>
        <v>-</v>
      </c>
      <c r="E22" s="18" t="str">
        <f t="shared" si="4"/>
        <v>-</v>
      </c>
      <c r="F22" s="18" t="str">
        <f t="shared" si="4"/>
        <v>-</v>
      </c>
      <c r="G22" s="18" t="str">
        <f t="shared" si="4"/>
        <v>-</v>
      </c>
      <c r="H22" s="18" t="str">
        <f t="shared" si="4"/>
        <v>-</v>
      </c>
      <c r="I22" s="18" t="str">
        <f t="shared" si="4"/>
        <v>-</v>
      </c>
      <c r="J22" s="18" t="str">
        <f t="shared" si="4"/>
        <v>-</v>
      </c>
      <c r="K22" s="18" t="str">
        <f t="shared" si="4"/>
        <v>-</v>
      </c>
      <c r="L22" s="18" t="str">
        <f t="shared" si="4"/>
        <v>-</v>
      </c>
      <c r="M22" s="18" t="str">
        <f t="shared" si="4"/>
        <v>-</v>
      </c>
      <c r="N22" s="18" t="str">
        <f t="shared" si="4"/>
        <v>-</v>
      </c>
      <c r="O22" s="18" t="str">
        <f t="shared" si="4"/>
        <v>-</v>
      </c>
      <c r="P22" s="18" t="str">
        <f t="shared" si="4"/>
        <v>-</v>
      </c>
    </row>
    <row r="23" spans="1:16" ht="25.8" customHeight="1" x14ac:dyDescent="0.45">
      <c r="A23" s="3" t="s">
        <v>15</v>
      </c>
      <c r="B23" s="13" t="s">
        <v>14</v>
      </c>
      <c r="C23" s="5">
        <f>IF($C$18="",0,IF(C12=0,0,(C6+(C12-$C$18-C10)*(C8-C6)/(C11-C10))))</f>
        <v>0</v>
      </c>
      <c r="D23" s="5">
        <f t="shared" ref="D23:P23" si="5">IF($C$18="",0,IF(D12=0,0,(D6+(D12-$C$18-D10)*(D8-D6)/(D11-D10))))</f>
        <v>0</v>
      </c>
      <c r="E23" s="5">
        <f t="shared" si="5"/>
        <v>0</v>
      </c>
      <c r="F23" s="5">
        <f t="shared" si="5"/>
        <v>0</v>
      </c>
      <c r="G23" s="5">
        <f t="shared" si="5"/>
        <v>0</v>
      </c>
      <c r="H23" s="5">
        <f t="shared" si="5"/>
        <v>0</v>
      </c>
      <c r="I23" s="5">
        <f t="shared" si="5"/>
        <v>0</v>
      </c>
      <c r="J23" s="5">
        <f t="shared" si="5"/>
        <v>0</v>
      </c>
      <c r="K23" s="5">
        <f t="shared" si="5"/>
        <v>0</v>
      </c>
      <c r="L23" s="5">
        <f t="shared" si="5"/>
        <v>0</v>
      </c>
      <c r="M23" s="5">
        <f t="shared" si="5"/>
        <v>0</v>
      </c>
      <c r="N23" s="5">
        <f t="shared" si="5"/>
        <v>0</v>
      </c>
      <c r="O23" s="5">
        <f t="shared" si="5"/>
        <v>0</v>
      </c>
      <c r="P23" s="5">
        <f t="shared" si="5"/>
        <v>0</v>
      </c>
    </row>
    <row r="24" spans="1:16" ht="25.8" customHeight="1" x14ac:dyDescent="0.45">
      <c r="A24" s="3" t="s">
        <v>21</v>
      </c>
      <c r="B24" s="13" t="s">
        <v>13</v>
      </c>
      <c r="C24" s="5">
        <f>IF($C$18="",0,IF(C12=0,0,(C7+(C12-$C$18-C10)*(C9-C7)/(C11-C10))))</f>
        <v>0</v>
      </c>
      <c r="D24" s="5">
        <f t="shared" ref="D24:P24" si="6">IF($C$18="",0,IF(D12=0,0,(D7+(D12-$C$18-D10)*(D9-D7)/(D11-D10))))</f>
        <v>0</v>
      </c>
      <c r="E24" s="5">
        <f t="shared" si="6"/>
        <v>0</v>
      </c>
      <c r="F24" s="5">
        <f t="shared" si="6"/>
        <v>0</v>
      </c>
      <c r="G24" s="5">
        <f t="shared" si="6"/>
        <v>0</v>
      </c>
      <c r="H24" s="5">
        <f t="shared" si="6"/>
        <v>0</v>
      </c>
      <c r="I24" s="5">
        <f t="shared" si="6"/>
        <v>0</v>
      </c>
      <c r="J24" s="5">
        <f t="shared" si="6"/>
        <v>0</v>
      </c>
      <c r="K24" s="5">
        <f t="shared" si="6"/>
        <v>0</v>
      </c>
      <c r="L24" s="5">
        <f t="shared" si="6"/>
        <v>0</v>
      </c>
      <c r="M24" s="5">
        <f t="shared" si="6"/>
        <v>0</v>
      </c>
      <c r="N24" s="5">
        <f t="shared" si="6"/>
        <v>0</v>
      </c>
      <c r="O24" s="5">
        <f t="shared" si="6"/>
        <v>0</v>
      </c>
      <c r="P24" s="5">
        <f t="shared" si="6"/>
        <v>0</v>
      </c>
    </row>
    <row r="25" spans="1:16" x14ac:dyDescent="0.45">
      <c r="B25" s="3"/>
      <c r="P25" s="19" t="s">
        <v>28</v>
      </c>
    </row>
  </sheetData>
  <sheetProtection algorithmName="SHA-512" hashValue="FLEC2XWJZ6NMxM0dSmkfqWwWZ/tz0v4i8UIjyaX1o0fZy52+TGcsjhS3RcaEaNLCyrSz2i2xlIr5HVJBNnm4lA==" saltValue="U+rAQgtVwBtkqAx2cIhmzQ==" spinCount="100000" sheet="1" objects="1" scenarios="1"/>
  <phoneticPr fontId="2"/>
  <dataValidations count="3">
    <dataValidation type="decimal" allowBlank="1" showInputMessage="1" showErrorMessage="1" sqref="C12:P12" xr:uid="{33760351-4A79-48AF-8C43-9C037AFD08C9}">
      <formula1>C10</formula1>
      <formula2>C11</formula2>
    </dataValidation>
    <dataValidation type="decimal" operator="greaterThan" allowBlank="1" showInputMessage="1" showErrorMessage="1" sqref="C16:C17" xr:uid="{52F728B5-0F32-48EF-BB63-76EE17DE0051}">
      <formula1>0</formula1>
    </dataValidation>
    <dataValidation type="decimal" operator="greaterThanOrEqual" allowBlank="1" showInputMessage="1" showErrorMessage="1" sqref="C18" xr:uid="{734BEE88-01AD-44FF-B238-6C97F3CE9C5B}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視野計算表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Mech-Mind_KM</dc:creator>
  <cp:lastModifiedBy>Mech-Mind_KM</cp:lastModifiedBy>
  <dcterms:created xsi:type="dcterms:W3CDTF">2023-02-21T05:30:39Z</dcterms:created>
  <dcterms:modified xsi:type="dcterms:W3CDTF">2023-04-03T08:40:02Z</dcterms:modified>
</cp:coreProperties>
</file>